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LICITAÇÃO\2021\TOMADA PREÇO 05.2021- PPCI\"/>
    </mc:Choice>
  </mc:AlternateContent>
  <xr:revisionPtr revIDLastSave="0" documentId="13_ncr:1_{78307701-840D-4FFA-92D9-D1E6EB676CC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Orçamento PPCI" sheetId="6" r:id="rId1"/>
    <sheet name="Cronograma" sheetId="5" r:id="rId2"/>
    <sheet name="Comp." sheetId="4" r:id="rId3"/>
  </sheets>
  <definedNames>
    <definedName name="_xlnm.Print_Area" localSheetId="1">Cronograma!$A$1:$F$12</definedName>
    <definedName name="_xlnm.Print_Area" localSheetId="0">'Orçamento PPCI'!$A$1:$G$58</definedName>
    <definedName name="_xlnm.Print_Titles" localSheetId="0">'Orçamento PPCI'!$1:$4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6" l="1"/>
  <c r="A1" i="5"/>
  <c r="F11" i="5"/>
  <c r="B9" i="5"/>
  <c r="A9" i="5"/>
  <c r="B8" i="5"/>
  <c r="A8" i="5"/>
  <c r="B7" i="5"/>
  <c r="A7" i="5"/>
  <c r="B6" i="5"/>
  <c r="A6" i="5"/>
  <c r="G30" i="6"/>
  <c r="G45" i="6"/>
  <c r="G44" i="6"/>
  <c r="G43" i="6"/>
  <c r="G40" i="6"/>
  <c r="G36" i="6"/>
  <c r="G37" i="6"/>
  <c r="G38" i="6"/>
  <c r="G39" i="6"/>
  <c r="G20" i="6"/>
  <c r="G34" i="6"/>
  <c r="G35" i="6"/>
  <c r="G33" i="6"/>
  <c r="G46" i="6"/>
  <c r="G29" i="6"/>
  <c r="G28" i="6"/>
  <c r="G25" i="6"/>
  <c r="G24" i="6"/>
  <c r="G23" i="6"/>
  <c r="G22" i="6"/>
  <c r="G21" i="6"/>
  <c r="G19" i="6"/>
  <c r="G17" i="6"/>
  <c r="G16" i="6"/>
  <c r="G15" i="6"/>
  <c r="G14" i="6"/>
  <c r="G13" i="6"/>
  <c r="G12" i="6"/>
  <c r="G11" i="6"/>
  <c r="G10" i="6"/>
  <c r="G9" i="6"/>
  <c r="G8" i="6"/>
  <c r="G7" i="6"/>
  <c r="G6" i="6"/>
  <c r="G47" i="6" l="1"/>
  <c r="D9" i="5" s="1"/>
  <c r="E9" i="5" s="1"/>
  <c r="G31" i="6"/>
  <c r="C7" i="5" s="1"/>
  <c r="D7" i="5" s="1"/>
  <c r="E7" i="5" s="1"/>
  <c r="G41" i="6"/>
  <c r="C8" i="5" s="1"/>
  <c r="D8" i="5" s="1"/>
  <c r="G26" i="6"/>
  <c r="G49" i="6" l="1"/>
  <c r="C6" i="5"/>
  <c r="E8" i="5"/>
  <c r="D6" i="5" l="1"/>
  <c r="C10" i="5"/>
  <c r="C11" i="5" s="1"/>
  <c r="E6" i="5" l="1"/>
  <c r="E11" i="5" s="1"/>
  <c r="F6" i="5" s="1"/>
  <c r="D10" i="5"/>
  <c r="F8" i="5" l="1"/>
  <c r="F9" i="5"/>
  <c r="F7" i="5"/>
  <c r="D11" i="5"/>
  <c r="E10" i="5"/>
  <c r="F10" i="5" l="1"/>
  <c r="F12" i="5" s="1"/>
</calcChain>
</file>

<file path=xl/sharedStrings.xml><?xml version="1.0" encoding="utf-8"?>
<sst xmlns="http://schemas.openxmlformats.org/spreadsheetml/2006/main" count="150" uniqueCount="112">
  <si>
    <t>1.0</t>
  </si>
  <si>
    <t>Subtotal item 1.0</t>
  </si>
  <si>
    <t>Item</t>
  </si>
  <si>
    <t>Descrição dos Serviços</t>
  </si>
  <si>
    <t>Unid.</t>
  </si>
  <si>
    <t>Quant.</t>
  </si>
  <si>
    <t>Total Geral</t>
  </si>
  <si>
    <t>Cód.SINAPI</t>
  </si>
  <si>
    <t>V.Unit.(R$)</t>
  </si>
  <si>
    <t>V.Total(R$)</t>
  </si>
  <si>
    <t>Cronograma Físico Financeiro</t>
  </si>
  <si>
    <t>Etapa 01</t>
  </si>
  <si>
    <t>Etapa 02</t>
  </si>
  <si>
    <t>Total</t>
  </si>
  <si>
    <t>Porc.%</t>
  </si>
  <si>
    <t>Total da Etapa</t>
  </si>
  <si>
    <t>Itens</t>
  </si>
  <si>
    <t>Descrição</t>
  </si>
  <si>
    <t>Porcentagem %</t>
  </si>
  <si>
    <t>1.1</t>
  </si>
  <si>
    <t>VERBA</t>
  </si>
  <si>
    <t>_______________________________</t>
  </si>
  <si>
    <t>1.2</t>
  </si>
  <si>
    <t>1.3</t>
  </si>
  <si>
    <t>1.4</t>
  </si>
  <si>
    <t>1.5</t>
  </si>
  <si>
    <t xml:space="preserve">PREFEITURA MUNICIPAL DE TUNAS - RS </t>
  </si>
  <si>
    <t>CREA RS 133883</t>
  </si>
  <si>
    <t>ORÇAMENTO - PROJETO DE PREVENÇÃO CONTRA INCENDIO DE GINÁSIO DE ESPORTE MUNICIPAL</t>
  </si>
  <si>
    <t xml:space="preserve">INSTALAÇÃO HIDRAULICA DE INCËNDIO </t>
  </si>
  <si>
    <t>BARRA ANTI- PÄNICO</t>
  </si>
  <si>
    <t>2.0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</si>
  <si>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</si>
  <si>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</si>
  <si>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</si>
  <si>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</si>
  <si>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</si>
  <si>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</si>
  <si>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</si>
  <si>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</si>
  <si>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</si>
  <si>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1.16</t>
  </si>
  <si>
    <t>1.17</t>
  </si>
  <si>
    <t>1.18</t>
  </si>
  <si>
    <t>1.19</t>
  </si>
  <si>
    <t>2.1</t>
  </si>
  <si>
    <t>2.2</t>
  </si>
  <si>
    <t>MÃO DE OBRA</t>
  </si>
  <si>
    <t>2.3</t>
  </si>
  <si>
    <t>2.4</t>
  </si>
  <si>
    <t>JOELHO 45 GRAUS, EM FERRO GALVANIZADO, CONEXÃO ROSQUEADA, DN 65 (2 1/2"), INSTALADO EM REDE DE ALIMENTAÇÃO PARA SPRINKLER - FORNECIMENTO E INSTALAÇÃO. AF_12/2015</t>
  </si>
  <si>
    <t>JOELHO 90 GRAUS, EM FERRO GALVANIZADO, CONEXÃO ROSQUEADA, DN 65 (2 1/2"), INSTALADO EM REDE DE ALIMENTAÇÃO PARA SPRINKLER - FORNECIMENTO E INSTALAÇÃO. AF_12/2015</t>
  </si>
  <si>
    <t>Subtotal item 2.0</t>
  </si>
  <si>
    <t>3.0</t>
  </si>
  <si>
    <t>3.1</t>
  </si>
  <si>
    <t>3.2</t>
  </si>
  <si>
    <t>3.3</t>
  </si>
  <si>
    <t>ACIONADOR QUEBRA VIDRO</t>
  </si>
  <si>
    <t>BOMBA CENTRIFUGA MOTOR ELETRICO TRIFASICO 5HP, DIAMETRO DE SUCCAO X ELEVACAO 2" X 1 1/2", DIAMETRO DO ROTOR 155 MM, HM/Q: 40 M / 20,40 M3/H A 46 M / 9,20 M3/H</t>
  </si>
  <si>
    <t>BOMBA SUBMERSA PARA POCOS TUBULARES PROFUNDOS DIAMETRO DE 4 POLEGADAS, ELETRICA, TRIFASICA, POTENCIA 1,97 HP, 20 ESTAGIOS, BOCAL DE DESCARGA DIAMETRO DE UMA POLEGADA E MEIA, HM/Q = 18 M / 5,40 M3/H A 164 M / 0,80 M3/H</t>
  </si>
  <si>
    <t>REGISTRO OU VALVULA GLOBO ANGULAR EM LATAO, PARA HIDRANTES EM INSTALACAO PREDIAL DE INCENDIO, 45 GRAUS, DIAMETRO DE 1", COM VOLANTE, CLASSE DE PRESSAO DE ATE 200 PSI</t>
  </si>
  <si>
    <t>VALVULA DE RETENCAO DE BRONZE, PE COM CRIVOS, EXTREMIDADE COM ROSCA, DE 2 1/2", PARA FUNDO DE POCO</t>
  </si>
  <si>
    <t>VALVULA DE RETENCAO DE BRONZE, PE COM CRIVOS, EXTREMIDADE COM ROSCA, DE 1", PARA FUNDO DE POCO</t>
  </si>
  <si>
    <t>LUVA DE FERRO GALVANIZADO, COM ROSCA BSP, DE 2 1/2"</t>
  </si>
  <si>
    <t>Cot 01</t>
  </si>
  <si>
    <t>Cot 02</t>
  </si>
  <si>
    <t>ABRIGO PARA HIDRANTE, 90X60X17CM, COM REGISTRO GLOBO ANGULAR 45 GRAUS 2 1/2", ADAPTADOR STORZ 2 1/2", MANGUEIRA DE INCÊNDIO 20M, REDUÇÃO 2 1/2" X 1 1/2" E ESGUICHO EM LATÃO 1 1/2" - FORNECIMENTO E INSTALAÇÃO. AF_10/2020</t>
  </si>
  <si>
    <t>MANOMETRO COM CAIXA EM ACO PINTADO, ESCALA *10* KGF/CM2 (*10* BAR), DIAMETRO NOMINAL DE *63* MM, CONEXAO DE 1/4"</t>
  </si>
  <si>
    <t>ADAPTADOR CURTO COM BOLSA E ROSCA PARA REGISTRO, PVC, SOLDÁVEL, DN 75 MM X 2 1/2 , INSTALADO EM RESERVAÇÃO DE ÁGUA DE EDIFICAÇÃO QUE POSSUA RESERVATÓRIO DE FIBRA/FIBROCIMENTO   FORNECIMENTO E INSTALAÇÃO. AF_06/2016</t>
  </si>
  <si>
    <t>BARRA ALARME CONTRA INCËNDIO</t>
  </si>
  <si>
    <t>BARRA ANTIPANICO DUPLA, CEGA EM LADO OPOSTO, COR CINZA</t>
  </si>
  <si>
    <t>ESGUICHO JATO REGULAVEL, TIPO ELKHART, ENGATE RAPIDO 1 1/2", PARA COMBATE A INCENDIO</t>
  </si>
  <si>
    <t>Cot 03</t>
  </si>
  <si>
    <t>Cot 04</t>
  </si>
  <si>
    <t>LAUDOS TECNICOS</t>
  </si>
  <si>
    <t>CHAVE STORK DE 40 mm</t>
  </si>
  <si>
    <t>TOMADA STECK 40 mm</t>
  </si>
  <si>
    <t>M</t>
  </si>
  <si>
    <t>3.5</t>
  </si>
  <si>
    <t>3.6</t>
  </si>
  <si>
    <t>CABO DE COBRE FLEXÍVEL ISOLADO, 1,5 MM², ANTI-CHAMA 0,6/1,0 KV, PARA CIRCUITOS TERMINAIS - FORNECIMENTO E INSTALAÇÃO. AF_12/2015</t>
  </si>
  <si>
    <t>CAIXA DE INSPEÇÃO PARA ATERRAMENTO, CIRCULAR, EM POLIETILENO, DIÂMETRO INTERNO = 0,3 M. AF_12/2020</t>
  </si>
  <si>
    <t>3.7</t>
  </si>
  <si>
    <t>3.8</t>
  </si>
  <si>
    <t>ABRAÇADEIRAS DE AÇO</t>
  </si>
  <si>
    <t>CABO DE COBRE, FLEXIVEL, CLASSE 4 OU 5, ISOLACAO EM PVC/A, ANTICHAMA BWF-B, COBERTURA PVC-ST1, ANTICHAMA BWF-B, 1 CONDUTOR, 0,6/1 KV, SECAO NOMINAL 1,5 MM2</t>
  </si>
  <si>
    <t>4.0</t>
  </si>
  <si>
    <t>EXTINTORES DE INCËNDIO</t>
  </si>
  <si>
    <t>4.1</t>
  </si>
  <si>
    <t>4.2</t>
  </si>
  <si>
    <t>4.3</t>
  </si>
  <si>
    <t>EXTINTOR 4KG ABC  COM SUPORTE</t>
  </si>
  <si>
    <t>PLACA DE SINALIZACAO DE SEGURANCA CONTRA INCENDIO, FOTOLUMINESCENTE, RETANGULAR, *20 X 40* CM, EM PVC *2* MM ANTI-CHAMAS (SIMBOLOS, CORES E PICTOGRAMAS CONFORME NBR 16820)</t>
  </si>
  <si>
    <t>BLOCO LUZ DE EMERGENCIA 2x55w</t>
  </si>
  <si>
    <t>Cot. 05</t>
  </si>
  <si>
    <t>Subtotal item 3.0</t>
  </si>
  <si>
    <t>PRESSOSTATO DANFOS</t>
  </si>
  <si>
    <t>QUADRO AUTOMATICO P/ BOMBAS - COMPLETO</t>
  </si>
  <si>
    <t xml:space="preserve">TUBO ACO GALVANIZADO COM COSTURA, CLASSE LEVE, DN 65 MM ( 2 1/2"),  E = 3,35 MM, * 6,23*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</si>
  <si>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DE REDUCAO DE FERRO GALVANIZADO, COM ROSCA BSP, DE 2 1/2" X 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</si>
  <si>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Cot 06</t>
  </si>
  <si>
    <t>CENTRAL DE ALARME INCENDIO 12v  -  6 SETORES</t>
  </si>
  <si>
    <t>Cot 07</t>
  </si>
  <si>
    <t>SIRENES ALDIOVISUAL  - Ideal Para Alarme de Incêndio</t>
  </si>
  <si>
    <t>Cot 08</t>
  </si>
  <si>
    <t>Cot 09</t>
  </si>
  <si>
    <t>Cot 10</t>
  </si>
  <si>
    <t>DRENO PARA BICO SPRINKLER REDE DE INCÊNDIO</t>
  </si>
  <si>
    <t>Eng. Marcos Paulo Dal Ri</t>
  </si>
  <si>
    <t>CAIXA D'AGUA FIBRA DE VIDRO PARA 6000 LITROS, COM TAMPA</t>
  </si>
  <si>
    <t>BARRA ANTI PÄNICO SIMPLES PRETA PARA SAÍDApara saídas de emergência, Fechamento 1 ponto</t>
  </si>
  <si>
    <t>Tunas - RS,  novembro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</si>
</sst>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.00_);_(* \(#,##0.00\);_(* &quot;-&quot;??_);_(@_)"/>
    <numFmt numFmtId="166" formatCode="&quot;R$&quot;\ #,##0.00"/>
    <numFmt numFmtId="167" formatCode="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76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6" fillId="0" borderId="0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6" fillId="0" borderId="10" xfId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6" fillId="0" borderId="0" xfId="1" applyFont="1" applyAlignment="1">
      <alignment vertical="center"/>
    </xf>
    <xf numFmtId="0" fontId="5" fillId="0" borderId="0" xfId="0" applyFont="1"/>
    <xf numFmtId="0" fontId="7" fillId="0" borderId="0" xfId="0" applyFont="1"/>
    <xf numFmtId="0" fontId="7" fillId="4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2" fontId="7" fillId="0" borderId="3" xfId="0" applyNumberFormat="1" applyFont="1" applyBorder="1" applyAlignment="1">
      <alignment horizontal="center"/>
    </xf>
    <xf numFmtId="165" fontId="7" fillId="0" borderId="3" xfId="1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165" fontId="5" fillId="0" borderId="3" xfId="0" applyNumberFormat="1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7" fillId="0" borderId="3" xfId="1" applyFont="1" applyFill="1" applyBorder="1"/>
    <xf numFmtId="0" fontId="3" fillId="0" borderId="3" xfId="0" applyFont="1" applyBorder="1"/>
    <xf numFmtId="0" fontId="3" fillId="0" borderId="12" xfId="0" applyFont="1" applyBorder="1"/>
    <xf numFmtId="49" fontId="3" fillId="0" borderId="18" xfId="0" applyNumberFormat="1" applyFont="1" applyBorder="1"/>
    <xf numFmtId="0" fontId="3" fillId="0" borderId="19" xfId="0" applyFont="1" applyBorder="1"/>
    <xf numFmtId="0" fontId="3" fillId="0" borderId="20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21" xfId="0" applyFont="1" applyBorder="1"/>
    <xf numFmtId="0" fontId="3" fillId="0" borderId="23" xfId="0" applyFont="1" applyBorder="1"/>
    <xf numFmtId="165" fontId="0" fillId="0" borderId="12" xfId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5" fontId="0" fillId="0" borderId="3" xfId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0" fillId="0" borderId="10" xfId="0" applyBorder="1"/>
    <xf numFmtId="0" fontId="6" fillId="0" borderId="7" xfId="0" applyFont="1" applyBorder="1" applyAlignment="1">
      <alignment vertical="center"/>
    </xf>
    <xf numFmtId="165" fontId="6" fillId="0" borderId="8" xfId="1" applyFont="1" applyBorder="1" applyAlignment="1">
      <alignment vertical="center"/>
    </xf>
    <xf numFmtId="0" fontId="0" fillId="0" borderId="23" xfId="0" applyBorder="1"/>
    <xf numFmtId="164" fontId="6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165" fontId="6" fillId="0" borderId="11" xfId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ill="1" applyAlignment="1">
      <alignment vertical="center"/>
    </xf>
    <xf numFmtId="166" fontId="0" fillId="0" borderId="0" xfId="0" applyNumberFormat="1" applyFill="1" applyAlignment="1">
      <alignment vertical="center"/>
    </xf>
    <xf numFmtId="49" fontId="3" fillId="3" borderId="27" xfId="0" applyNumberFormat="1" applyFont="1" applyFill="1" applyBorder="1" applyAlignment="1">
      <alignment horizontal="center" vertical="center"/>
    </xf>
    <xf numFmtId="49" fontId="3" fillId="3" borderId="28" xfId="0" applyNumberFormat="1" applyFont="1" applyFill="1" applyBorder="1" applyAlignment="1">
      <alignment horizontal="center" vertical="center"/>
    </xf>
    <xf numFmtId="165" fontId="3" fillId="3" borderId="28" xfId="1" applyFont="1" applyFill="1" applyBorder="1" applyAlignment="1">
      <alignment horizontal="center" vertical="center"/>
    </xf>
    <xf numFmtId="4" fontId="3" fillId="3" borderId="28" xfId="0" applyNumberFormat="1" applyFont="1" applyFill="1" applyBorder="1" applyAlignment="1">
      <alignment horizontal="center" vertical="center"/>
    </xf>
    <xf numFmtId="165" fontId="3" fillId="3" borderId="3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3" fillId="0" borderId="8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165" fontId="3" fillId="0" borderId="24" xfId="1" applyFont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166" fontId="3" fillId="3" borderId="36" xfId="1" applyNumberFormat="1" applyFont="1" applyFill="1" applyBorder="1" applyAlignment="1">
      <alignment horizontal="center" vertical="center" wrapText="1"/>
    </xf>
    <xf numFmtId="0" fontId="0" fillId="3" borderId="19" xfId="0" applyFill="1" applyBorder="1"/>
    <xf numFmtId="165" fontId="1" fillId="3" borderId="20" xfId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165" fontId="3" fillId="3" borderId="35" xfId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wrapText="1"/>
    </xf>
    <xf numFmtId="167" fontId="4" fillId="5" borderId="3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  <xf numFmtId="166" fontId="4" fillId="5" borderId="3" xfId="0" applyNumberFormat="1" applyFont="1" applyFill="1" applyBorder="1" applyAlignment="1">
      <alignment horizontal="center" vertical="center" wrapText="1"/>
    </xf>
    <xf numFmtId="166" fontId="4" fillId="5" borderId="24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67" fontId="4" fillId="5" borderId="12" xfId="0" applyNumberFormat="1" applyFont="1" applyFill="1" applyBorder="1" applyAlignment="1">
      <alignment horizontal="center" vertical="center" wrapText="1"/>
    </xf>
    <xf numFmtId="166" fontId="4" fillId="5" borderId="12" xfId="0" applyNumberFormat="1" applyFont="1" applyFill="1" applyBorder="1" applyAlignment="1">
      <alignment horizontal="center" vertical="center" wrapText="1"/>
    </xf>
    <xf numFmtId="166" fontId="4" fillId="5" borderId="22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166" fontId="4" fillId="5" borderId="17" xfId="0" applyNumberFormat="1" applyFont="1" applyFill="1" applyBorder="1" applyAlignment="1">
      <alignment horizontal="center" vertical="center" wrapText="1"/>
    </xf>
    <xf numFmtId="166" fontId="4" fillId="5" borderId="25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4" fillId="5" borderId="38" xfId="0" applyFont="1" applyFill="1" applyBorder="1" applyAlignment="1">
      <alignment horizontal="center" vertical="center" wrapText="1"/>
    </xf>
    <xf numFmtId="167" fontId="4" fillId="5" borderId="38" xfId="0" applyNumberFormat="1" applyFont="1" applyFill="1" applyBorder="1" applyAlignment="1">
      <alignment horizontal="center" vertical="center" wrapText="1"/>
    </xf>
    <xf numFmtId="2" fontId="4" fillId="5" borderId="38" xfId="0" applyNumberFormat="1" applyFont="1" applyFill="1" applyBorder="1" applyAlignment="1">
      <alignment horizontal="center" vertical="center" wrapText="1"/>
    </xf>
    <xf numFmtId="166" fontId="4" fillId="5" borderId="38" xfId="0" applyNumberFormat="1" applyFont="1" applyFill="1" applyBorder="1" applyAlignment="1">
      <alignment horizontal="center" vertical="center" wrapText="1"/>
    </xf>
    <xf numFmtId="166" fontId="4" fillId="5" borderId="34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wrapText="1"/>
    </xf>
    <xf numFmtId="0" fontId="8" fillId="2" borderId="40" xfId="0" applyFont="1" applyFill="1" applyBorder="1" applyAlignment="1">
      <alignment horizontal="center" wrapText="1"/>
    </xf>
    <xf numFmtId="0" fontId="8" fillId="2" borderId="41" xfId="0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wrapText="1"/>
    </xf>
    <xf numFmtId="0" fontId="4" fillId="5" borderId="38" xfId="0" applyFont="1" applyFill="1" applyBorder="1" applyAlignment="1">
      <alignment horizontal="center" vertical="center"/>
    </xf>
    <xf numFmtId="165" fontId="3" fillId="0" borderId="42" xfId="1" applyFont="1" applyFill="1" applyBorder="1" applyAlignment="1">
      <alignment vertical="center"/>
    </xf>
    <xf numFmtId="0" fontId="8" fillId="5" borderId="0" xfId="0" applyFont="1" applyFill="1" applyBorder="1" applyAlignment="1">
      <alignment wrapText="1"/>
    </xf>
    <xf numFmtId="0" fontId="0" fillId="0" borderId="18" xfId="0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5" fontId="3" fillId="0" borderId="1" xfId="1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 wrapText="1"/>
    </xf>
    <xf numFmtId="167" fontId="4" fillId="5" borderId="17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center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8" fillId="0" borderId="0" xfId="0" applyFont="1" applyBorder="1" applyAlignment="1">
      <alignment wrapText="1"/>
    </xf>
    <xf numFmtId="0" fontId="8" fillId="2" borderId="23" xfId="0" applyFont="1" applyFill="1" applyBorder="1" applyAlignment="1">
      <alignment horizontal="center" vertical="center" wrapText="1"/>
    </xf>
    <xf numFmtId="0" fontId="0" fillId="0" borderId="43" xfId="0" applyBorder="1"/>
    <xf numFmtId="0" fontId="3" fillId="0" borderId="33" xfId="0" applyFont="1" applyFill="1" applyBorder="1"/>
    <xf numFmtId="165" fontId="3" fillId="0" borderId="3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0" fontId="8" fillId="2" borderId="44" xfId="0" applyFont="1" applyFill="1" applyBorder="1" applyAlignment="1">
      <alignment horizontal="center" wrapText="1"/>
    </xf>
    <xf numFmtId="0" fontId="4" fillId="5" borderId="26" xfId="0" applyFont="1" applyFill="1" applyBorder="1" applyAlignment="1">
      <alignment horizontal="center" vertical="center" wrapText="1"/>
    </xf>
    <xf numFmtId="2" fontId="4" fillId="5" borderId="17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166" fontId="3" fillId="3" borderId="17" xfId="1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wrapText="1"/>
    </xf>
    <xf numFmtId="0" fontId="4" fillId="2" borderId="2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wrapText="1"/>
    </xf>
    <xf numFmtId="167" fontId="4" fillId="2" borderId="3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vertical="center" wrapText="1"/>
    </xf>
    <xf numFmtId="167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166" fontId="4" fillId="2" borderId="28" xfId="0" applyNumberFormat="1" applyFont="1" applyFill="1" applyBorder="1" applyAlignment="1">
      <alignment horizontal="center" vertical="center" wrapText="1"/>
    </xf>
    <xf numFmtId="166" fontId="4" fillId="2" borderId="30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/>
    </xf>
    <xf numFmtId="0" fontId="0" fillId="3" borderId="19" xfId="0" applyFill="1" applyBorder="1" applyAlignment="1">
      <alignment horizontal="left"/>
    </xf>
    <xf numFmtId="165" fontId="3" fillId="0" borderId="2" xfId="1" applyFont="1" applyFill="1" applyBorder="1" applyAlignment="1">
      <alignment horizontal="center" vertical="center"/>
    </xf>
    <xf numFmtId="165" fontId="3" fillId="0" borderId="1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2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0</xdr:row>
      <xdr:rowOff>54428</xdr:rowOff>
    </xdr:from>
    <xdr:to>
      <xdr:col>2</xdr:col>
      <xdr:colOff>13608</xdr:colOff>
      <xdr:row>0</xdr:row>
      <xdr:rowOff>707733</xdr:rowOff>
    </xdr:to>
    <xdr:pic>
      <xdr:nvPicPr>
        <xdr:cNvPr id="2" name="Imagem 1" descr="brasão">
          <a:extLst>
            <a:ext uri="{FF2B5EF4-FFF2-40B4-BE49-F238E27FC236}">
              <a16:creationId xmlns:a16="http://schemas.microsoft.com/office/drawing/2014/main" id="{7086DAC6-FC15-4637-BF45-7A892CE0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983" y="714374"/>
          <a:ext cx="762000" cy="653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27ED-5619-4E8D-9D96-981FFEC6BF21}">
  <dimension ref="A1:I58"/>
  <sheetViews>
    <sheetView topLeftCell="A40" zoomScale="140" zoomScaleNormal="140" workbookViewId="0">
      <selection activeCell="C57" sqref="C57"/>
    </sheetView>
  </sheetViews>
  <sheetFormatPr defaultRowHeight="12.75" x14ac:dyDescent="0.2"/>
  <cols>
    <col min="1" max="1" width="5" style="1" bestFit="1" customWidth="1"/>
    <col min="2" max="2" width="11.42578125" style="1" bestFit="1" customWidth="1"/>
    <col min="3" max="3" width="65" style="2" customWidth="1"/>
    <col min="4" max="4" width="6.28515625" style="3" bestFit="1" customWidth="1"/>
    <col min="5" max="5" width="9.28515625" style="4" customWidth="1"/>
    <col min="6" max="6" width="12.28515625" style="3" customWidth="1"/>
    <col min="7" max="7" width="12.85546875" style="10" bestFit="1" customWidth="1"/>
    <col min="8" max="8" width="9.140625" style="1"/>
    <col min="9" max="9" width="12.42578125" style="1" bestFit="1" customWidth="1"/>
    <col min="10" max="16384" width="9.140625" style="1"/>
  </cols>
  <sheetData>
    <row r="1" spans="1:9" ht="57.75" customHeight="1" thickBot="1" x14ac:dyDescent="0.25">
      <c r="A1" s="148" t="s">
        <v>26</v>
      </c>
      <c r="B1" s="149"/>
      <c r="C1" s="149"/>
      <c r="D1" s="149"/>
      <c r="E1" s="149"/>
      <c r="F1" s="149"/>
      <c r="G1" s="150"/>
      <c r="H1" s="8"/>
      <c r="I1" s="8"/>
    </row>
    <row r="2" spans="1:9" ht="15" hidden="1" customHeight="1" x14ac:dyDescent="0.2">
      <c r="A2" s="151"/>
      <c r="B2" s="152"/>
      <c r="C2" s="152"/>
      <c r="D2" s="152"/>
      <c r="E2" s="152"/>
      <c r="F2" s="152"/>
      <c r="G2" s="153"/>
      <c r="H2" s="8"/>
      <c r="I2" s="8"/>
    </row>
    <row r="3" spans="1:9" ht="13.5" customHeight="1" thickBot="1" x14ac:dyDescent="0.25">
      <c r="A3" s="154" t="s">
        <v>28</v>
      </c>
      <c r="B3" s="155"/>
      <c r="C3" s="155"/>
      <c r="D3" s="155"/>
      <c r="E3" s="155"/>
      <c r="F3" s="155"/>
      <c r="G3" s="156"/>
      <c r="H3" s="8"/>
      <c r="I3" s="8"/>
    </row>
    <row r="4" spans="1:9" x14ac:dyDescent="0.2">
      <c r="A4" s="53" t="s">
        <v>2</v>
      </c>
      <c r="B4" s="54" t="s">
        <v>7</v>
      </c>
      <c r="C4" s="54" t="s">
        <v>3</v>
      </c>
      <c r="D4" s="54" t="s">
        <v>4</v>
      </c>
      <c r="E4" s="55" t="s">
        <v>5</v>
      </c>
      <c r="F4" s="56" t="s">
        <v>8</v>
      </c>
      <c r="G4" s="57" t="s">
        <v>9</v>
      </c>
      <c r="H4" s="8"/>
      <c r="I4" s="8"/>
    </row>
    <row r="5" spans="1:9" ht="13.5" thickBot="1" x14ac:dyDescent="0.25">
      <c r="A5" s="71" t="s">
        <v>0</v>
      </c>
      <c r="B5" s="72"/>
      <c r="C5" s="72" t="s">
        <v>29</v>
      </c>
      <c r="D5" s="73"/>
      <c r="E5" s="73"/>
      <c r="F5" s="73"/>
      <c r="G5" s="74"/>
      <c r="H5" s="8"/>
      <c r="I5" s="8"/>
    </row>
    <row r="6" spans="1:9" ht="22.5" x14ac:dyDescent="0.2">
      <c r="A6" s="97" t="s">
        <v>19</v>
      </c>
      <c r="B6" s="142">
        <v>738</v>
      </c>
      <c r="C6" s="143" t="s">
        <v>58</v>
      </c>
      <c r="D6" s="144" t="s">
        <v>4</v>
      </c>
      <c r="E6" s="145">
        <v>1</v>
      </c>
      <c r="F6" s="146">
        <v>3400</v>
      </c>
      <c r="G6" s="147">
        <f t="shared" ref="G6:G25" si="0">E6*F6</f>
        <v>3400</v>
      </c>
      <c r="H6" s="120"/>
      <c r="I6" s="8"/>
    </row>
    <row r="7" spans="1:9" ht="33.75" x14ac:dyDescent="0.2">
      <c r="A7" s="98" t="s">
        <v>22</v>
      </c>
      <c r="B7" s="135">
        <v>759</v>
      </c>
      <c r="C7" s="136" t="s">
        <v>59</v>
      </c>
      <c r="D7" s="137" t="s">
        <v>4</v>
      </c>
      <c r="E7" s="138">
        <v>1</v>
      </c>
      <c r="F7" s="139">
        <v>1680</v>
      </c>
      <c r="G7" s="140">
        <f t="shared" si="0"/>
        <v>1680</v>
      </c>
      <c r="H7" s="121"/>
      <c r="I7" s="8"/>
    </row>
    <row r="8" spans="1:9" ht="22.5" x14ac:dyDescent="0.2">
      <c r="A8" s="98" t="s">
        <v>23</v>
      </c>
      <c r="B8" s="100">
        <v>10234</v>
      </c>
      <c r="C8" s="90" t="s">
        <v>62</v>
      </c>
      <c r="D8" s="77" t="s">
        <v>4</v>
      </c>
      <c r="E8" s="78">
        <v>1</v>
      </c>
      <c r="F8" s="79">
        <v>180</v>
      </c>
      <c r="G8" s="80">
        <f t="shared" si="0"/>
        <v>180</v>
      </c>
      <c r="H8" s="121"/>
      <c r="I8" s="8"/>
    </row>
    <row r="9" spans="1:9" x14ac:dyDescent="0.2">
      <c r="A9" s="98" t="s">
        <v>24</v>
      </c>
      <c r="B9" s="100" t="s">
        <v>64</v>
      </c>
      <c r="C9" s="119" t="s">
        <v>107</v>
      </c>
      <c r="D9" s="77" t="s">
        <v>4</v>
      </c>
      <c r="E9" s="78">
        <v>1</v>
      </c>
      <c r="F9" s="79">
        <v>450</v>
      </c>
      <c r="G9" s="80">
        <f t="shared" si="0"/>
        <v>450</v>
      </c>
      <c r="H9" s="121"/>
      <c r="I9" s="8"/>
    </row>
    <row r="10" spans="1:9" ht="22.5" x14ac:dyDescent="0.2">
      <c r="A10" s="98" t="s">
        <v>25</v>
      </c>
      <c r="B10" s="100">
        <v>10904</v>
      </c>
      <c r="C10" s="90" t="s">
        <v>60</v>
      </c>
      <c r="D10" s="77" t="s">
        <v>4</v>
      </c>
      <c r="E10" s="78">
        <v>1</v>
      </c>
      <c r="F10" s="79">
        <v>220</v>
      </c>
      <c r="G10" s="80">
        <f t="shared" si="0"/>
        <v>220</v>
      </c>
      <c r="H10" s="121"/>
      <c r="I10" s="8"/>
    </row>
    <row r="11" spans="1:9" x14ac:dyDescent="0.2">
      <c r="A11" s="98" t="s">
        <v>32</v>
      </c>
      <c r="B11" s="100" t="s">
        <v>65</v>
      </c>
      <c r="C11" s="116" t="s">
        <v>96</v>
      </c>
      <c r="D11" s="77" t="s">
        <v>4</v>
      </c>
      <c r="E11" s="78">
        <v>2</v>
      </c>
      <c r="F11" s="79">
        <v>190</v>
      </c>
      <c r="G11" s="80">
        <f t="shared" si="0"/>
        <v>380</v>
      </c>
      <c r="H11" s="121"/>
      <c r="I11" s="8"/>
    </row>
    <row r="12" spans="1:9" ht="22.5" x14ac:dyDescent="0.2">
      <c r="A12" s="98" t="s">
        <v>33</v>
      </c>
      <c r="B12" s="100">
        <v>10231</v>
      </c>
      <c r="C12" s="90" t="s">
        <v>61</v>
      </c>
      <c r="D12" s="77" t="s">
        <v>4</v>
      </c>
      <c r="E12" s="78">
        <v>1</v>
      </c>
      <c r="F12" s="79">
        <v>280</v>
      </c>
      <c r="G12" s="80">
        <f t="shared" si="0"/>
        <v>280</v>
      </c>
      <c r="H12" s="121"/>
      <c r="I12" s="8"/>
    </row>
    <row r="13" spans="1:9" x14ac:dyDescent="0.2">
      <c r="A13" s="98" t="s">
        <v>34</v>
      </c>
      <c r="B13" s="100" t="s">
        <v>64</v>
      </c>
      <c r="C13" s="116" t="s">
        <v>97</v>
      </c>
      <c r="D13" s="77" t="s">
        <v>4</v>
      </c>
      <c r="E13" s="78">
        <v>1</v>
      </c>
      <c r="F13" s="79">
        <v>2480</v>
      </c>
      <c r="G13" s="80">
        <f t="shared" si="0"/>
        <v>2480</v>
      </c>
      <c r="H13" s="121"/>
      <c r="I13" s="8"/>
    </row>
    <row r="14" spans="1:9" ht="22.5" x14ac:dyDescent="0.2">
      <c r="A14" s="98" t="s">
        <v>35</v>
      </c>
      <c r="B14" s="141">
        <v>21010</v>
      </c>
      <c r="C14" s="136" t="s">
        <v>98</v>
      </c>
      <c r="D14" s="137" t="s">
        <v>77</v>
      </c>
      <c r="E14" s="138">
        <v>80</v>
      </c>
      <c r="F14" s="139">
        <v>115</v>
      </c>
      <c r="G14" s="140">
        <f t="shared" si="0"/>
        <v>9200</v>
      </c>
      <c r="H14" s="121"/>
      <c r="I14" s="8"/>
    </row>
    <row r="15" spans="1:9" x14ac:dyDescent="0.2">
      <c r="A15" s="98" t="s">
        <v>36</v>
      </c>
      <c r="B15" s="117">
        <v>6309</v>
      </c>
      <c r="C15" s="123" t="s">
        <v>99</v>
      </c>
      <c r="D15" s="82" t="s">
        <v>4</v>
      </c>
      <c r="E15" s="118">
        <v>3</v>
      </c>
      <c r="F15" s="83">
        <v>120</v>
      </c>
      <c r="G15" s="84">
        <f t="shared" si="0"/>
        <v>360</v>
      </c>
      <c r="H15" s="121"/>
      <c r="I15" s="8"/>
    </row>
    <row r="16" spans="1:9" ht="22.5" x14ac:dyDescent="0.2">
      <c r="A16" s="98" t="s">
        <v>37</v>
      </c>
      <c r="B16" s="100">
        <v>92677</v>
      </c>
      <c r="C16" s="85" t="s">
        <v>50</v>
      </c>
      <c r="D16" s="77" t="s">
        <v>4</v>
      </c>
      <c r="E16" s="78">
        <v>3</v>
      </c>
      <c r="F16" s="79">
        <v>190</v>
      </c>
      <c r="G16" s="80">
        <f t="shared" si="0"/>
        <v>570</v>
      </c>
      <c r="H16" s="121"/>
      <c r="I16" s="8"/>
    </row>
    <row r="17" spans="1:9" x14ac:dyDescent="0.2">
      <c r="A17" s="98" t="s">
        <v>38</v>
      </c>
      <c r="B17" s="135">
        <v>37105</v>
      </c>
      <c r="C17" s="136" t="s">
        <v>109</v>
      </c>
      <c r="D17" s="137" t="s">
        <v>4</v>
      </c>
      <c r="E17" s="138">
        <v>2</v>
      </c>
      <c r="F17" s="139">
        <v>3650</v>
      </c>
      <c r="G17" s="140">
        <f t="shared" si="0"/>
        <v>7300</v>
      </c>
      <c r="H17" s="121"/>
      <c r="I17" s="8"/>
    </row>
    <row r="18" spans="1:9" ht="22.5" x14ac:dyDescent="0.2">
      <c r="A18" s="98"/>
      <c r="B18" s="100">
        <v>92678</v>
      </c>
      <c r="C18" s="76" t="s">
        <v>51</v>
      </c>
      <c r="D18" s="77" t="s">
        <v>4</v>
      </c>
      <c r="E18" s="78">
        <v>52</v>
      </c>
      <c r="F18" s="79">
        <v>1.5</v>
      </c>
      <c r="G18" s="80">
        <f t="shared" si="0"/>
        <v>78</v>
      </c>
      <c r="H18" s="121"/>
      <c r="I18" s="8"/>
    </row>
    <row r="19" spans="1:9" x14ac:dyDescent="0.2">
      <c r="A19" s="98" t="s">
        <v>39</v>
      </c>
      <c r="B19" s="100">
        <v>3913</v>
      </c>
      <c r="C19" s="90" t="s">
        <v>63</v>
      </c>
      <c r="D19" s="77" t="s">
        <v>4</v>
      </c>
      <c r="E19" s="78">
        <v>10</v>
      </c>
      <c r="F19" s="79">
        <v>60</v>
      </c>
      <c r="G19" s="80">
        <f t="shared" si="0"/>
        <v>600</v>
      </c>
      <c r="H19" s="121"/>
      <c r="I19" s="8"/>
    </row>
    <row r="20" spans="1:9" ht="22.5" x14ac:dyDescent="0.2">
      <c r="A20" s="98"/>
      <c r="B20" s="100">
        <v>12899</v>
      </c>
      <c r="C20" s="76" t="s">
        <v>67</v>
      </c>
      <c r="D20" s="77" t="s">
        <v>4</v>
      </c>
      <c r="E20" s="78">
        <v>1</v>
      </c>
      <c r="F20" s="79">
        <v>123</v>
      </c>
      <c r="G20" s="80">
        <f t="shared" si="0"/>
        <v>123</v>
      </c>
      <c r="H20" s="121"/>
      <c r="I20" s="8"/>
    </row>
    <row r="21" spans="1:9" ht="33.75" x14ac:dyDescent="0.2">
      <c r="A21" s="99" t="s">
        <v>40</v>
      </c>
      <c r="B21" s="101">
        <v>96765</v>
      </c>
      <c r="C21" s="91" t="s">
        <v>66</v>
      </c>
      <c r="D21" s="93" t="s">
        <v>4</v>
      </c>
      <c r="E21" s="94">
        <v>2</v>
      </c>
      <c r="F21" s="95">
        <v>1407</v>
      </c>
      <c r="G21" s="96">
        <f t="shared" si="0"/>
        <v>2814</v>
      </c>
      <c r="H21" s="121"/>
      <c r="I21" s="8"/>
    </row>
    <row r="22" spans="1:9" ht="33.75" x14ac:dyDescent="0.2">
      <c r="A22" s="98" t="s">
        <v>41</v>
      </c>
      <c r="B22" s="100">
        <v>10904</v>
      </c>
      <c r="C22" s="90" t="s">
        <v>68</v>
      </c>
      <c r="D22" s="77" t="s">
        <v>4</v>
      </c>
      <c r="E22" s="78">
        <v>2</v>
      </c>
      <c r="F22" s="79">
        <v>38.04</v>
      </c>
      <c r="G22" s="80">
        <f t="shared" si="0"/>
        <v>76.08</v>
      </c>
      <c r="H22" s="121"/>
      <c r="I22" s="8"/>
    </row>
    <row r="23" spans="1:9" x14ac:dyDescent="0.2">
      <c r="A23" s="98" t="s">
        <v>42</v>
      </c>
      <c r="B23" s="100" t="s">
        <v>72</v>
      </c>
      <c r="C23" s="119" t="s">
        <v>75</v>
      </c>
      <c r="D23" s="77" t="s">
        <v>4</v>
      </c>
      <c r="E23" s="78">
        <v>2</v>
      </c>
      <c r="F23" s="79">
        <v>20</v>
      </c>
      <c r="G23" s="80">
        <f t="shared" si="0"/>
        <v>40</v>
      </c>
      <c r="H23" s="121"/>
      <c r="I23" s="8"/>
    </row>
    <row r="24" spans="1:9" x14ac:dyDescent="0.2">
      <c r="A24" s="98" t="s">
        <v>43</v>
      </c>
      <c r="B24" s="100" t="s">
        <v>73</v>
      </c>
      <c r="C24" s="119" t="s">
        <v>76</v>
      </c>
      <c r="D24" s="77" t="s">
        <v>4</v>
      </c>
      <c r="E24" s="78">
        <v>2</v>
      </c>
      <c r="F24" s="79">
        <v>40</v>
      </c>
      <c r="G24" s="80">
        <f t="shared" si="0"/>
        <v>80</v>
      </c>
      <c r="H24" s="121"/>
      <c r="I24" s="8"/>
    </row>
    <row r="25" spans="1:9" ht="22.5" customHeight="1" x14ac:dyDescent="0.2">
      <c r="A25" s="129" t="s">
        <v>44</v>
      </c>
      <c r="B25" s="130">
        <v>37554</v>
      </c>
      <c r="C25" s="105" t="s">
        <v>71</v>
      </c>
      <c r="D25" s="114" t="s">
        <v>4</v>
      </c>
      <c r="E25" s="131">
        <v>2</v>
      </c>
      <c r="F25" s="88">
        <v>212.6</v>
      </c>
      <c r="G25" s="89">
        <f t="shared" si="0"/>
        <v>425.2</v>
      </c>
      <c r="H25" s="121"/>
      <c r="I25" s="8"/>
    </row>
    <row r="26" spans="1:9" ht="12.75" customHeight="1" thickBot="1" x14ac:dyDescent="0.25">
      <c r="A26" s="157" t="s">
        <v>1</v>
      </c>
      <c r="B26" s="157"/>
      <c r="C26" s="157"/>
      <c r="D26" s="157"/>
      <c r="E26" s="157"/>
      <c r="F26" s="132"/>
      <c r="G26" s="133">
        <f>SUM(G6:G25)</f>
        <v>30736.280000000002</v>
      </c>
      <c r="H26" s="121"/>
      <c r="I26" s="8"/>
    </row>
    <row r="27" spans="1:9" s="9" customFormat="1" ht="12.75" customHeight="1" thickBot="1" x14ac:dyDescent="0.3">
      <c r="A27" s="68" t="s">
        <v>31</v>
      </c>
      <c r="B27" s="66"/>
      <c r="C27" s="69" t="s">
        <v>30</v>
      </c>
      <c r="D27" s="66"/>
      <c r="E27" s="158"/>
      <c r="F27" s="158"/>
      <c r="G27" s="67"/>
      <c r="H27" s="122"/>
      <c r="I27" s="51"/>
    </row>
    <row r="28" spans="1:9" s="9" customFormat="1" ht="12.75" customHeight="1" x14ac:dyDescent="0.2">
      <c r="A28" s="70" t="s">
        <v>45</v>
      </c>
      <c r="B28" s="81">
        <v>39620</v>
      </c>
      <c r="C28" s="134" t="s">
        <v>110</v>
      </c>
      <c r="D28" s="82" t="s">
        <v>4</v>
      </c>
      <c r="E28" s="103">
        <v>1</v>
      </c>
      <c r="F28" s="83">
        <v>792.37</v>
      </c>
      <c r="G28" s="84">
        <f t="shared" ref="G28:G29" si="1">E28*F28</f>
        <v>792.37</v>
      </c>
      <c r="H28" s="122"/>
      <c r="I28" s="52"/>
    </row>
    <row r="29" spans="1:9" s="9" customFormat="1" ht="12.75" customHeight="1" x14ac:dyDescent="0.2">
      <c r="A29" s="70" t="s">
        <v>46</v>
      </c>
      <c r="B29" s="75">
        <v>39621</v>
      </c>
      <c r="C29" s="90" t="s">
        <v>70</v>
      </c>
      <c r="D29" s="77" t="s">
        <v>4</v>
      </c>
      <c r="E29" s="102">
        <v>6</v>
      </c>
      <c r="F29" s="79">
        <v>1350</v>
      </c>
      <c r="G29" s="80">
        <f t="shared" si="1"/>
        <v>8100</v>
      </c>
      <c r="H29" s="122"/>
      <c r="I29" s="52"/>
    </row>
    <row r="30" spans="1:9" s="9" customFormat="1" ht="12.75" customHeight="1" thickBot="1" x14ac:dyDescent="0.25">
      <c r="A30" s="70" t="s">
        <v>48</v>
      </c>
      <c r="B30" s="75" t="s">
        <v>20</v>
      </c>
      <c r="C30" s="104" t="s">
        <v>74</v>
      </c>
      <c r="D30" s="77" t="s">
        <v>4</v>
      </c>
      <c r="E30" s="102">
        <v>1</v>
      </c>
      <c r="F30" s="79">
        <v>3000</v>
      </c>
      <c r="G30" s="80">
        <f>F30</f>
        <v>3000</v>
      </c>
      <c r="H30" s="122"/>
      <c r="I30" s="52"/>
    </row>
    <row r="31" spans="1:9" s="9" customFormat="1" ht="12.75" customHeight="1" thickBot="1" x14ac:dyDescent="0.25">
      <c r="A31" s="164" t="s">
        <v>52</v>
      </c>
      <c r="B31" s="165"/>
      <c r="C31" s="165"/>
      <c r="D31" s="165"/>
      <c r="E31" s="166"/>
      <c r="F31" s="63"/>
      <c r="G31" s="65">
        <f>SUM(G28:G30)</f>
        <v>11892.37</v>
      </c>
      <c r="H31" s="122"/>
      <c r="I31" s="52"/>
    </row>
    <row r="32" spans="1:9" s="9" customFormat="1" ht="12.75" customHeight="1" thickBot="1" x14ac:dyDescent="0.3">
      <c r="A32" s="68" t="s">
        <v>53</v>
      </c>
      <c r="B32" s="66"/>
      <c r="C32" s="69" t="s">
        <v>69</v>
      </c>
      <c r="D32" s="66"/>
      <c r="E32" s="158"/>
      <c r="F32" s="158"/>
      <c r="G32" s="67"/>
      <c r="H32" s="122"/>
      <c r="I32" s="52"/>
    </row>
    <row r="33" spans="1:9" s="9" customFormat="1" ht="12.75" customHeight="1" x14ac:dyDescent="0.2">
      <c r="A33" s="70" t="s">
        <v>54</v>
      </c>
      <c r="B33" s="75" t="s">
        <v>100</v>
      </c>
      <c r="C33" s="85" t="s">
        <v>101</v>
      </c>
      <c r="D33" s="77" t="s">
        <v>4</v>
      </c>
      <c r="E33" s="102">
        <v>1</v>
      </c>
      <c r="F33" s="79">
        <v>480</v>
      </c>
      <c r="G33" s="80">
        <f t="shared" ref="G33:G45" si="2">E33*F33</f>
        <v>480</v>
      </c>
      <c r="H33" s="122"/>
      <c r="I33" s="52"/>
    </row>
    <row r="34" spans="1:9" s="9" customFormat="1" ht="12.75" customHeight="1" x14ac:dyDescent="0.2">
      <c r="A34" s="70" t="s">
        <v>55</v>
      </c>
      <c r="B34" s="75" t="s">
        <v>102</v>
      </c>
      <c r="C34" s="85" t="s">
        <v>57</v>
      </c>
      <c r="D34" s="77" t="s">
        <v>4</v>
      </c>
      <c r="E34" s="102">
        <v>1</v>
      </c>
      <c r="F34" s="79">
        <v>70</v>
      </c>
      <c r="G34" s="80">
        <f t="shared" si="2"/>
        <v>70</v>
      </c>
      <c r="H34" s="122"/>
      <c r="I34" s="52"/>
    </row>
    <row r="35" spans="1:9" s="9" customFormat="1" ht="12.75" customHeight="1" x14ac:dyDescent="0.2">
      <c r="A35" s="70" t="s">
        <v>56</v>
      </c>
      <c r="B35" s="75" t="s">
        <v>104</v>
      </c>
      <c r="C35" s="85" t="s">
        <v>103</v>
      </c>
      <c r="D35" s="77" t="s">
        <v>4</v>
      </c>
      <c r="E35" s="102">
        <v>1</v>
      </c>
      <c r="F35" s="79">
        <v>80</v>
      </c>
      <c r="G35" s="80">
        <f t="shared" si="2"/>
        <v>80</v>
      </c>
      <c r="H35" s="122"/>
      <c r="I35" s="52"/>
    </row>
    <row r="36" spans="1:9" s="9" customFormat="1" ht="12.75" customHeight="1" x14ac:dyDescent="0.2">
      <c r="A36" s="70" t="s">
        <v>78</v>
      </c>
      <c r="B36" s="75" t="s">
        <v>105</v>
      </c>
      <c r="C36" s="85" t="s">
        <v>84</v>
      </c>
      <c r="D36" s="77" t="s">
        <v>4</v>
      </c>
      <c r="E36" s="102">
        <v>25</v>
      </c>
      <c r="F36" s="79">
        <v>1.5</v>
      </c>
      <c r="G36" s="80">
        <f t="shared" si="2"/>
        <v>37.5</v>
      </c>
      <c r="H36" s="122"/>
      <c r="I36" s="52"/>
    </row>
    <row r="37" spans="1:9" s="9" customFormat="1" ht="12.75" customHeight="1" x14ac:dyDescent="0.2">
      <c r="A37" s="70" t="s">
        <v>79</v>
      </c>
      <c r="B37" s="75">
        <v>3913</v>
      </c>
      <c r="C37" s="90" t="s">
        <v>63</v>
      </c>
      <c r="D37" s="77" t="s">
        <v>4</v>
      </c>
      <c r="E37" s="102">
        <v>15</v>
      </c>
      <c r="F37" s="79">
        <v>1.5</v>
      </c>
      <c r="G37" s="80">
        <f t="shared" si="2"/>
        <v>22.5</v>
      </c>
      <c r="H37" s="122"/>
      <c r="I37" s="52"/>
    </row>
    <row r="38" spans="1:9" s="9" customFormat="1" ht="24" customHeight="1" x14ac:dyDescent="0.2">
      <c r="A38" s="70" t="s">
        <v>82</v>
      </c>
      <c r="B38" s="75">
        <v>98111</v>
      </c>
      <c r="C38" s="85" t="s">
        <v>81</v>
      </c>
      <c r="D38" s="77" t="s">
        <v>4</v>
      </c>
      <c r="E38" s="102">
        <v>5</v>
      </c>
      <c r="F38" s="79">
        <v>35</v>
      </c>
      <c r="G38" s="80">
        <f t="shared" si="2"/>
        <v>175</v>
      </c>
      <c r="H38" s="122"/>
      <c r="I38" s="52"/>
    </row>
    <row r="39" spans="1:9" s="9" customFormat="1" ht="12.75" customHeight="1" x14ac:dyDescent="0.2">
      <c r="A39" s="70" t="s">
        <v>83</v>
      </c>
      <c r="B39" s="92">
        <v>91925</v>
      </c>
      <c r="C39" s="108" t="s">
        <v>80</v>
      </c>
      <c r="D39" s="77" t="s">
        <v>4</v>
      </c>
      <c r="E39" s="106">
        <v>8</v>
      </c>
      <c r="F39" s="95">
        <v>3.77</v>
      </c>
      <c r="G39" s="96">
        <f t="shared" si="2"/>
        <v>30.16</v>
      </c>
      <c r="H39" s="122"/>
      <c r="I39" s="52"/>
    </row>
    <row r="40" spans="1:9" s="9" customFormat="1" ht="25.5" customHeight="1" thickBot="1" x14ac:dyDescent="0.25">
      <c r="A40" s="70"/>
      <c r="B40" s="75">
        <v>993</v>
      </c>
      <c r="C40" s="76" t="s">
        <v>85</v>
      </c>
      <c r="D40" s="77" t="s">
        <v>77</v>
      </c>
      <c r="E40" s="102">
        <v>100</v>
      </c>
      <c r="F40" s="79">
        <v>75</v>
      </c>
      <c r="G40" s="80">
        <f t="shared" si="2"/>
        <v>7500</v>
      </c>
      <c r="H40" s="122"/>
      <c r="I40" s="52"/>
    </row>
    <row r="41" spans="1:9" s="9" customFormat="1" ht="15" customHeight="1" thickBot="1" x14ac:dyDescent="0.25">
      <c r="A41" s="167" t="s">
        <v>95</v>
      </c>
      <c r="B41" s="168"/>
      <c r="C41" s="168"/>
      <c r="D41" s="168"/>
      <c r="E41" s="169"/>
      <c r="F41" s="63"/>
      <c r="G41" s="65">
        <f>SUM(G33:G40)</f>
        <v>8395.16</v>
      </c>
      <c r="H41" s="122"/>
      <c r="I41" s="52"/>
    </row>
    <row r="42" spans="1:9" s="9" customFormat="1" ht="12.75" customHeight="1" thickBot="1" x14ac:dyDescent="0.3">
      <c r="A42" s="68" t="s">
        <v>86</v>
      </c>
      <c r="B42" s="66"/>
      <c r="C42" s="69" t="s">
        <v>87</v>
      </c>
      <c r="D42" s="66"/>
      <c r="E42" s="158"/>
      <c r="F42" s="158"/>
      <c r="G42" s="67"/>
      <c r="H42" s="122"/>
      <c r="I42" s="52"/>
    </row>
    <row r="43" spans="1:9" s="9" customFormat="1" ht="12.75" customHeight="1" x14ac:dyDescent="0.2">
      <c r="A43" s="70" t="s">
        <v>88</v>
      </c>
      <c r="B43" s="75">
        <v>72553</v>
      </c>
      <c r="C43" s="85" t="s">
        <v>91</v>
      </c>
      <c r="D43" s="77" t="s">
        <v>4</v>
      </c>
      <c r="E43" s="102">
        <v>8</v>
      </c>
      <c r="F43" s="79">
        <v>210</v>
      </c>
      <c r="G43" s="80">
        <f t="shared" si="2"/>
        <v>1680</v>
      </c>
      <c r="H43" s="122"/>
      <c r="I43" s="52"/>
    </row>
    <row r="44" spans="1:9" s="9" customFormat="1" ht="34.5" customHeight="1" x14ac:dyDescent="0.2">
      <c r="A44" s="113" t="s">
        <v>89</v>
      </c>
      <c r="B44" s="87">
        <v>37558</v>
      </c>
      <c r="C44" s="108" t="s">
        <v>92</v>
      </c>
      <c r="D44" s="114" t="s">
        <v>4</v>
      </c>
      <c r="E44" s="115">
        <v>28</v>
      </c>
      <c r="F44" s="88">
        <v>33.24</v>
      </c>
      <c r="G44" s="89">
        <f t="shared" si="2"/>
        <v>930.72</v>
      </c>
      <c r="H44" s="122"/>
      <c r="I44" s="52"/>
    </row>
    <row r="45" spans="1:9" s="9" customFormat="1" ht="21.75" customHeight="1" x14ac:dyDescent="0.2">
      <c r="A45" s="124" t="s">
        <v>90</v>
      </c>
      <c r="B45" s="75" t="s">
        <v>94</v>
      </c>
      <c r="C45" s="90" t="s">
        <v>93</v>
      </c>
      <c r="D45" s="77" t="s">
        <v>4</v>
      </c>
      <c r="E45" s="102">
        <v>2</v>
      </c>
      <c r="F45" s="79">
        <v>450</v>
      </c>
      <c r="G45" s="89">
        <f t="shared" si="2"/>
        <v>900</v>
      </c>
      <c r="H45" s="122"/>
      <c r="I45" s="52"/>
    </row>
    <row r="46" spans="1:9" s="9" customFormat="1" ht="12.75" customHeight="1" thickBot="1" x14ac:dyDescent="0.25">
      <c r="A46" s="70" t="s">
        <v>49</v>
      </c>
      <c r="B46" s="75" t="s">
        <v>106</v>
      </c>
      <c r="C46" s="85" t="s">
        <v>47</v>
      </c>
      <c r="D46" s="77" t="s">
        <v>4</v>
      </c>
      <c r="E46" s="102">
        <v>1</v>
      </c>
      <c r="F46" s="79">
        <v>6450</v>
      </c>
      <c r="G46" s="80">
        <f t="shared" ref="G46" si="3">E46*F46</f>
        <v>6450</v>
      </c>
      <c r="H46" s="122"/>
      <c r="I46" s="51"/>
    </row>
    <row r="47" spans="1:9" s="9" customFormat="1" ht="13.5" thickBot="1" x14ac:dyDescent="0.25">
      <c r="A47" s="167" t="s">
        <v>95</v>
      </c>
      <c r="B47" s="168"/>
      <c r="C47" s="168"/>
      <c r="D47" s="168"/>
      <c r="E47" s="169"/>
      <c r="F47" s="63"/>
      <c r="G47" s="65">
        <f>SUM(G43:G46)</f>
        <v>9960.7200000000012</v>
      </c>
      <c r="H47" s="51"/>
      <c r="I47" s="51"/>
    </row>
    <row r="48" spans="1:9" s="9" customFormat="1" ht="13.5" thickBot="1" x14ac:dyDescent="0.25">
      <c r="A48" s="109"/>
      <c r="B48" s="110"/>
      <c r="C48" s="111"/>
      <c r="D48" s="111"/>
      <c r="E48" s="159"/>
      <c r="F48" s="159"/>
      <c r="G48" s="112"/>
      <c r="H48" s="51"/>
      <c r="I48" s="51"/>
    </row>
    <row r="49" spans="1:9" s="9" customFormat="1" ht="13.5" thickBot="1" x14ac:dyDescent="0.25">
      <c r="A49" s="60"/>
      <c r="B49" s="61"/>
      <c r="C49" s="61" t="s">
        <v>6</v>
      </c>
      <c r="D49" s="61"/>
      <c r="E49" s="160"/>
      <c r="F49" s="160"/>
      <c r="G49" s="107">
        <f>G47+G41+G31+G26</f>
        <v>60984.53</v>
      </c>
      <c r="H49" s="51"/>
      <c r="I49" s="51"/>
    </row>
    <row r="50" spans="1:9" x14ac:dyDescent="0.2">
      <c r="A50" s="41"/>
      <c r="B50" s="22"/>
      <c r="C50" s="23"/>
      <c r="D50" s="86"/>
      <c r="E50" s="5"/>
      <c r="F50" s="58"/>
      <c r="G50" s="59"/>
      <c r="H50" s="8"/>
      <c r="I50" s="8"/>
    </row>
    <row r="51" spans="1:9" x14ac:dyDescent="0.2">
      <c r="A51" s="41"/>
      <c r="B51" s="22"/>
      <c r="C51" s="23"/>
      <c r="D51" s="86"/>
      <c r="E51" s="5"/>
      <c r="F51" s="44"/>
      <c r="G51" s="42"/>
    </row>
    <row r="52" spans="1:9" x14ac:dyDescent="0.2">
      <c r="A52" s="41"/>
      <c r="B52" s="22"/>
      <c r="C52" s="23"/>
      <c r="D52" s="86"/>
      <c r="E52" s="5"/>
      <c r="F52" s="86"/>
      <c r="G52" s="42"/>
    </row>
    <row r="53" spans="1:9" x14ac:dyDescent="0.2">
      <c r="A53" s="41"/>
      <c r="B53" s="22"/>
      <c r="C53" s="49" t="s">
        <v>111</v>
      </c>
      <c r="D53" s="86"/>
      <c r="E53" s="5"/>
      <c r="F53" s="86"/>
      <c r="G53" s="42"/>
    </row>
    <row r="54" spans="1:9" x14ac:dyDescent="0.2">
      <c r="A54" s="41"/>
      <c r="B54" s="22"/>
      <c r="C54" s="23"/>
      <c r="D54" s="86"/>
      <c r="E54" s="5"/>
      <c r="F54" s="86"/>
      <c r="G54" s="42"/>
    </row>
    <row r="55" spans="1:9" x14ac:dyDescent="0.2">
      <c r="A55" s="41"/>
      <c r="B55" s="22"/>
      <c r="C55" s="50"/>
      <c r="D55" s="161" t="s">
        <v>21</v>
      </c>
      <c r="E55" s="162"/>
      <c r="F55" s="162"/>
      <c r="G55" s="163"/>
    </row>
    <row r="56" spans="1:9" x14ac:dyDescent="0.2">
      <c r="A56" s="41"/>
      <c r="B56" s="22"/>
      <c r="C56" s="22"/>
      <c r="D56" s="22"/>
      <c r="E56" s="50" t="s">
        <v>108</v>
      </c>
      <c r="F56" s="50"/>
      <c r="G56" s="64"/>
      <c r="H56" s="50"/>
    </row>
    <row r="57" spans="1:9" x14ac:dyDescent="0.2">
      <c r="A57" s="41"/>
      <c r="B57" s="22"/>
      <c r="C57" s="50"/>
      <c r="D57" s="50"/>
      <c r="E57" s="50" t="s">
        <v>27</v>
      </c>
      <c r="F57" s="50"/>
      <c r="G57" s="42"/>
    </row>
    <row r="58" spans="1:9" ht="13.5" thickBot="1" x14ac:dyDescent="0.25">
      <c r="A58" s="45"/>
      <c r="B58" s="46"/>
      <c r="C58" s="47"/>
      <c r="D58" s="6"/>
      <c r="E58" s="7"/>
      <c r="F58" s="6"/>
      <c r="G58" s="48"/>
    </row>
  </sheetData>
  <mergeCells count="12">
    <mergeCell ref="E49:F49"/>
    <mergeCell ref="D55:G55"/>
    <mergeCell ref="A31:E31"/>
    <mergeCell ref="E32:F32"/>
    <mergeCell ref="E42:F42"/>
    <mergeCell ref="A41:E41"/>
    <mergeCell ref="A47:E47"/>
    <mergeCell ref="A1:G2"/>
    <mergeCell ref="A3:G3"/>
    <mergeCell ref="A26:E26"/>
    <mergeCell ref="E27:F27"/>
    <mergeCell ref="E48:F48"/>
  </mergeCells>
  <phoneticPr fontId="9" type="noConversion"/>
  <conditionalFormatting sqref="E4:F4">
    <cfRule type="cellIs" dxfId="0" priority="1" stopIfTrue="1" operator="equal">
      <formula>0</formula>
    </cfRule>
  </conditionalFormatting>
  <printOptions horizontalCentered="1"/>
  <pageMargins left="0.19685039370078741" right="0.19685039370078741" top="0.86614173228346458" bottom="0.35433070866141736" header="0.31496062992125984" footer="0.27559055118110237"/>
  <pageSetup paperSize="9" scale="75" fitToHeight="10" orientation="portrait" r:id="rId1"/>
  <headerFooter alignWithMargins="0"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L20" sqref="L20"/>
    </sheetView>
  </sheetViews>
  <sheetFormatPr defaultRowHeight="12.75" x14ac:dyDescent="0.2"/>
  <cols>
    <col min="2" max="2" width="38.85546875" customWidth="1"/>
    <col min="3" max="3" width="10.42578125" bestFit="1" customWidth="1"/>
    <col min="4" max="4" width="10.28515625" bestFit="1" customWidth="1"/>
    <col min="5" max="6" width="11.28515625" bestFit="1" customWidth="1"/>
  </cols>
  <sheetData>
    <row r="1" spans="1:6" x14ac:dyDescent="0.2">
      <c r="A1" s="170" t="str">
        <f>'Orçamento PPCI'!A1:G2</f>
        <v xml:space="preserve">PREFEITURA MUNICIPAL DE TUNAS - RS </v>
      </c>
      <c r="B1" s="171"/>
      <c r="C1" s="171"/>
      <c r="D1" s="171"/>
      <c r="E1" s="171"/>
      <c r="F1" s="172"/>
    </row>
    <row r="2" spans="1:6" ht="13.5" thickBot="1" x14ac:dyDescent="0.25">
      <c r="A2" s="30"/>
      <c r="B2" s="31"/>
      <c r="C2" s="31"/>
      <c r="D2" s="31"/>
      <c r="E2" s="31"/>
      <c r="F2" s="32"/>
    </row>
    <row r="3" spans="1:6" ht="13.5" thickBot="1" x14ac:dyDescent="0.25">
      <c r="A3" s="173" t="s">
        <v>10</v>
      </c>
      <c r="B3" s="174"/>
      <c r="C3" s="174"/>
      <c r="D3" s="174"/>
      <c r="E3" s="174"/>
      <c r="F3" s="175"/>
    </row>
    <row r="4" spans="1:6" ht="13.5" thickBot="1" x14ac:dyDescent="0.25">
      <c r="A4" s="30"/>
      <c r="B4" s="31"/>
      <c r="C4" s="31"/>
      <c r="D4" s="31"/>
      <c r="E4" s="31"/>
      <c r="F4" s="32"/>
    </row>
    <row r="5" spans="1:6" ht="13.5" thickBot="1" x14ac:dyDescent="0.25">
      <c r="A5" s="27" t="s">
        <v>16</v>
      </c>
      <c r="B5" s="28" t="s">
        <v>17</v>
      </c>
      <c r="C5" s="28" t="s">
        <v>11</v>
      </c>
      <c r="D5" s="28" t="s">
        <v>12</v>
      </c>
      <c r="E5" s="28" t="s">
        <v>13</v>
      </c>
      <c r="F5" s="29" t="s">
        <v>14</v>
      </c>
    </row>
    <row r="6" spans="1:6" x14ac:dyDescent="0.2">
      <c r="A6" s="33" t="str">
        <f>'Orçamento PPCI'!A5</f>
        <v>1.0</v>
      </c>
      <c r="B6" s="26" t="str">
        <f>'Orçamento PPCI'!C5</f>
        <v xml:space="preserve">INSTALAÇÃO HIDRAULICA DE INCËNDIO </v>
      </c>
      <c r="C6" s="35">
        <f>'Orçamento PPCI'!G26/2</f>
        <v>15368.140000000001</v>
      </c>
      <c r="D6" s="35">
        <f>C6</f>
        <v>15368.140000000001</v>
      </c>
      <c r="E6" s="35">
        <f>D6+C6</f>
        <v>30736.280000000002</v>
      </c>
      <c r="F6" s="37">
        <f>(E6/E11)*100</f>
        <v>50.400126064757742</v>
      </c>
    </row>
    <row r="7" spans="1:6" x14ac:dyDescent="0.2">
      <c r="A7" s="33" t="str">
        <f>'Orçamento PPCI'!A27</f>
        <v>2.0</v>
      </c>
      <c r="B7" s="25" t="str">
        <f>'Orçamento PPCI'!C27</f>
        <v>BARRA ANTI- PÄNICO</v>
      </c>
      <c r="C7" s="38">
        <f>'Orçamento PPCI'!G31/2</f>
        <v>5946.1850000000004</v>
      </c>
      <c r="D7" s="38">
        <f>C7</f>
        <v>5946.1850000000004</v>
      </c>
      <c r="E7" s="35">
        <f>D7+C7</f>
        <v>11892.37</v>
      </c>
      <c r="F7" s="37">
        <f>(E7/E11)*100</f>
        <v>19.500634013248934</v>
      </c>
    </row>
    <row r="8" spans="1:6" x14ac:dyDescent="0.2">
      <c r="A8" s="33" t="str">
        <f>'Orçamento PPCI'!A32</f>
        <v>3.0</v>
      </c>
      <c r="B8" s="25" t="str">
        <f>'Orçamento PPCI'!C32</f>
        <v>BARRA ALARME CONTRA INCËNDIO</v>
      </c>
      <c r="C8" s="35">
        <f>'Orçamento PPCI'!G41/2</f>
        <v>4197.58</v>
      </c>
      <c r="D8" s="38">
        <f>C8</f>
        <v>4197.58</v>
      </c>
      <c r="E8" s="38">
        <f>D8+C8</f>
        <v>8395.16</v>
      </c>
      <c r="F8" s="37">
        <f>(E8/E11)*100</f>
        <v>13.766048537227393</v>
      </c>
    </row>
    <row r="9" spans="1:6" x14ac:dyDescent="0.2">
      <c r="A9" s="33" t="str">
        <f>'Orçamento PPCI'!A42</f>
        <v>4.0</v>
      </c>
      <c r="B9" s="25" t="str">
        <f>'Orçamento PPCI'!C42</f>
        <v>EXTINTORES DE INCËNDIO</v>
      </c>
      <c r="C9" s="35"/>
      <c r="D9" s="38">
        <f>'Orçamento PPCI'!G47</f>
        <v>9960.7200000000012</v>
      </c>
      <c r="E9" s="38">
        <f>D9</f>
        <v>9960.7200000000012</v>
      </c>
      <c r="F9" s="37">
        <f>(E9/E11)*100</f>
        <v>16.333191384765939</v>
      </c>
    </row>
    <row r="10" spans="1:6" x14ac:dyDescent="0.2">
      <c r="A10" s="34"/>
      <c r="B10" s="25" t="s">
        <v>18</v>
      </c>
      <c r="C10" s="36">
        <f>SUM(C6:C9)</f>
        <v>25511.904999999999</v>
      </c>
      <c r="D10" s="36">
        <f>SUM(D6:D9)</f>
        <v>35472.625</v>
      </c>
      <c r="E10" s="36">
        <f>D10+C10</f>
        <v>60984.53</v>
      </c>
      <c r="F10" s="39">
        <f>SUM(F6:F9)</f>
        <v>100</v>
      </c>
    </row>
    <row r="11" spans="1:6" x14ac:dyDescent="0.2">
      <c r="A11" s="43"/>
      <c r="B11" s="25" t="s">
        <v>15</v>
      </c>
      <c r="C11" s="127">
        <f>C10</f>
        <v>25511.904999999999</v>
      </c>
      <c r="D11" s="127">
        <f>D10+C10</f>
        <v>60984.53</v>
      </c>
      <c r="E11" s="127">
        <f>SUM(E6:E9)</f>
        <v>60984.53</v>
      </c>
      <c r="F11" s="62">
        <f>G14</f>
        <v>0</v>
      </c>
    </row>
    <row r="12" spans="1:6" ht="13.5" thickBot="1" x14ac:dyDescent="0.25">
      <c r="A12" s="125"/>
      <c r="B12" s="126" t="s">
        <v>6</v>
      </c>
      <c r="C12" s="40"/>
      <c r="D12" s="40"/>
      <c r="E12" s="40"/>
      <c r="F12" s="128">
        <f>F10</f>
        <v>100</v>
      </c>
    </row>
  </sheetData>
  <mergeCells count="2">
    <mergeCell ref="A1:F1"/>
    <mergeCell ref="A3:F3"/>
  </mergeCells>
  <pageMargins left="1.1023622047244095" right="0.51181102362204722" top="1.5748031496062993" bottom="0.78740157480314965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tabSelected="1" workbookViewId="0">
      <selection activeCell="I24" sqref="I24"/>
    </sheetView>
  </sheetViews>
  <sheetFormatPr defaultRowHeight="14.25" x14ac:dyDescent="0.2"/>
  <cols>
    <col min="1" max="1" width="13.28515625" style="12" customWidth="1"/>
    <col min="2" max="2" width="21.140625" style="12" bestFit="1" customWidth="1"/>
    <col min="3" max="3" width="6.140625" style="12" customWidth="1"/>
    <col min="4" max="4" width="6.28515625" style="12" customWidth="1"/>
    <col min="5" max="5" width="9.7109375" style="12" bestFit="1" customWidth="1"/>
    <col min="6" max="6" width="9.85546875" style="12" bestFit="1" customWidth="1"/>
    <col min="7" max="16384" width="9.140625" style="12"/>
  </cols>
  <sheetData>
    <row r="1" spans="1:6" ht="15" x14ac:dyDescent="0.25">
      <c r="A1" s="11"/>
    </row>
    <row r="5" spans="1:6" x14ac:dyDescent="0.2">
      <c r="A5" s="13"/>
      <c r="B5" s="13"/>
      <c r="C5" s="13"/>
      <c r="D5" s="13"/>
      <c r="E5" s="13"/>
      <c r="F5" s="13"/>
    </row>
    <row r="6" spans="1:6" x14ac:dyDescent="0.2">
      <c r="A6" s="14"/>
      <c r="B6" s="15"/>
      <c r="C6" s="14"/>
      <c r="D6" s="16"/>
      <c r="E6" s="24"/>
      <c r="F6" s="17"/>
    </row>
    <row r="7" spans="1:6" x14ac:dyDescent="0.2">
      <c r="A7" s="14"/>
      <c r="B7" s="15"/>
      <c r="C7" s="14"/>
      <c r="D7" s="16"/>
      <c r="E7" s="24"/>
      <c r="F7" s="17"/>
    </row>
    <row r="8" spans="1:6" x14ac:dyDescent="0.2">
      <c r="A8" s="14"/>
      <c r="B8" s="15"/>
      <c r="C8" s="14"/>
      <c r="D8" s="16"/>
      <c r="E8" s="24"/>
      <c r="F8" s="17"/>
    </row>
    <row r="9" spans="1:6" x14ac:dyDescent="0.2">
      <c r="A9" s="14"/>
      <c r="B9" s="15"/>
      <c r="C9" s="14"/>
      <c r="D9" s="16"/>
      <c r="E9" s="24"/>
      <c r="F9" s="17"/>
    </row>
    <row r="10" spans="1:6" x14ac:dyDescent="0.2">
      <c r="A10" s="14"/>
      <c r="B10" s="15"/>
      <c r="C10" s="14"/>
      <c r="D10" s="16"/>
      <c r="E10" s="24"/>
      <c r="F10" s="17"/>
    </row>
    <row r="11" spans="1:6" ht="15" x14ac:dyDescent="0.25">
      <c r="A11" s="18"/>
      <c r="B11" s="19"/>
      <c r="C11" s="19"/>
      <c r="D11" s="19"/>
      <c r="E11" s="20"/>
      <c r="F11" s="21"/>
    </row>
    <row r="16" spans="1:6" x14ac:dyDescent="0.2">
      <c r="A16" s="13"/>
      <c r="B16" s="13"/>
      <c r="C16" s="13"/>
      <c r="D16" s="13"/>
      <c r="E16" s="13"/>
      <c r="F16" s="13"/>
    </row>
    <row r="17" spans="1:6" x14ac:dyDescent="0.2">
      <c r="A17" s="14"/>
      <c r="B17" s="15"/>
      <c r="C17" s="14"/>
      <c r="D17" s="16"/>
      <c r="E17" s="24"/>
      <c r="F17" s="17"/>
    </row>
    <row r="18" spans="1:6" x14ac:dyDescent="0.2">
      <c r="A18" s="14"/>
      <c r="B18" s="15"/>
      <c r="C18" s="14"/>
      <c r="D18" s="16"/>
      <c r="E18" s="24"/>
      <c r="F18" s="17"/>
    </row>
    <row r="19" spans="1:6" x14ac:dyDescent="0.2">
      <c r="A19" s="14"/>
      <c r="B19" s="15"/>
      <c r="C19" s="14"/>
      <c r="D19" s="16"/>
      <c r="E19" s="24"/>
      <c r="F19" s="17"/>
    </row>
    <row r="20" spans="1:6" x14ac:dyDescent="0.2">
      <c r="A20" s="14"/>
      <c r="B20" s="15"/>
      <c r="C20" s="14"/>
      <c r="D20" s="16"/>
      <c r="E20" s="24"/>
      <c r="F20" s="17"/>
    </row>
    <row r="21" spans="1:6" x14ac:dyDescent="0.2">
      <c r="A21" s="14"/>
      <c r="B21" s="15"/>
      <c r="C21" s="14"/>
      <c r="D21" s="16"/>
      <c r="E21" s="24"/>
      <c r="F21" s="17"/>
    </row>
    <row r="22" spans="1:6" ht="15" x14ac:dyDescent="0.25">
      <c r="A22" s="18"/>
      <c r="B22" s="19"/>
      <c r="C22" s="19"/>
      <c r="D22" s="19"/>
      <c r="E22" s="20"/>
      <c r="F22" s="21"/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Orçamento PPCI</vt:lpstr>
      <vt:lpstr>Cronograma</vt:lpstr>
      <vt:lpstr>Comp.</vt:lpstr>
      <vt:lpstr>Cronograma!Area_de_impressao</vt:lpstr>
      <vt:lpstr>'Orçamento PPCI'!Area_de_impressao</vt:lpstr>
      <vt:lpstr>'Orçamento PPCI'!Titulos_de_impressao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Herton Cavalcanti</dc:creator>
  <cp:lastModifiedBy>Usuário</cp:lastModifiedBy>
  <cp:lastPrinted>2021-10-27T11:57:47Z</cp:lastPrinted>
  <dcterms:created xsi:type="dcterms:W3CDTF">2009-07-02T17:29:30Z</dcterms:created>
  <dcterms:modified xsi:type="dcterms:W3CDTF">2021-11-18T13:25:27Z</dcterms:modified>
</cp:coreProperties>
</file>